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45" windowWidth="15450" windowHeight="11640"/>
  </bookViews>
  <sheets>
    <sheet name="simulatore tasse" sheetId="1" r:id="rId1"/>
    <sheet name="Foglio2" sheetId="2" state="hidden" r:id="rId2"/>
  </sheets>
  <definedNames>
    <definedName name="CONTRIBUTO">Foglio2!$C$10</definedName>
    <definedName name="CREDITI">'simulatore tasse'!$C$5</definedName>
    <definedName name="CT">Foglio2!$C$10</definedName>
    <definedName name="FC_1">'simulatore tasse'!#REF!</definedName>
    <definedName name="FC_2">'simulatore tasse'!#REF!</definedName>
    <definedName name="FC_3">'simulatore tasse'!#REF!</definedName>
    <definedName name="FC_4">'simulatore tasse'!#REF!</definedName>
    <definedName name="ISEEU">Foglio2!$B$10</definedName>
    <definedName name="KCDL">'simulatore tasse'!$C$11</definedName>
    <definedName name="nro_anni">Foglio2!$E$2:$E$5</definedName>
    <definedName name="nro_fc">Foglio2!$E$1:$E$5</definedName>
    <definedName name="SOGLIA">'simulatore tasse'!$C$5</definedName>
    <definedName name="Tipologia_CdL">Foglio2!$A$1:$A$3</definedName>
    <definedName name="Vero_Falso">Foglio2!$C$1:$C$2</definedName>
    <definedName name="VSOGLIA">'simulatore tasse'!$C$5</definedName>
  </definedNames>
  <calcPr calcId="145621"/>
</workbook>
</file>

<file path=xl/calcChain.xml><?xml version="1.0" encoding="utf-8"?>
<calcChain xmlns="http://schemas.openxmlformats.org/spreadsheetml/2006/main">
  <c r="B14" i="2" l="1"/>
  <c r="B13" i="2"/>
  <c r="B12" i="2"/>
  <c r="B11" i="2"/>
  <c r="B10" i="2"/>
  <c r="G2" i="2" l="1"/>
  <c r="C12" i="2" s="1"/>
  <c r="C14" i="2" l="1"/>
  <c r="C13" i="2"/>
  <c r="C11" i="2"/>
  <c r="C10" i="2"/>
  <c r="C15" i="1" l="1"/>
  <c r="C17" i="1" s="1"/>
  <c r="C19" i="1" l="1"/>
</calcChain>
</file>

<file path=xl/sharedStrings.xml><?xml version="1.0" encoding="utf-8"?>
<sst xmlns="http://schemas.openxmlformats.org/spreadsheetml/2006/main" count="85" uniqueCount="85">
  <si>
    <t xml:space="preserve"> ISEEU</t>
  </si>
  <si>
    <t xml:space="preserve"> Kcdl</t>
  </si>
  <si>
    <t>inserisci il valore in base al gruppo di appartenenza del tuo corso di studi (A = 1,2  //  B = 1,1  //  C = 1,0)</t>
  </si>
  <si>
    <t>Tipologia A:</t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</si>
  <si>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specialistica/magistrale a ciclo unico in Medicina e Chirurgia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</si>
  <si>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specialistica/magistrale a ciclo unico in Odontoiatria e Protesi Dentaria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</si>
  <si>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Chimica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</si>
  <si>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Scienze Chimiche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</si>
  <si>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Chimica Industriale Gestionale e Tessile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</si>
  <si>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Chimica e Chimica Industriale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</si>
  <si>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Fisica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</si>
  <si>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Scienze Naturali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</si>
  <si>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Scienze Ambientali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</si>
  <si>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Valutazione e Controllo Ambientale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</si>
  <si>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Analisi e Gestione delle Risorse Naturali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</si>
  <si>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Biotecnologie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</si>
  <si>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Scienze Motorie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</si>
  <si>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specialistica/magistrale in Scienze Chimiche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</si>
  <si>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specialistica/magistrale in Chimica Industriale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</si>
  <si>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specialistica/magistrale in Scienze Ambientali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</si>
  <si>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specialistica/magistrale in Analisi e Gestione delle Risorse Naturali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</si>
  <si>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specialistica/magistrale in Fisica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</si>
  <si>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specialistica/magistrale in Biotecnologie Industriali e Biocatalisi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</si>
  <si>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specialistica/magistrale in Biologia Applicata alla Ricerca Biomedica.</t>
    </r>
  </si>
  <si>
    <t>Tipologia B:</t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</si>
  <si>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Corsi dell’Area Sanitaria (tranne Scienze Motorie)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</si>
  <si>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Matematica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</si>
  <si>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Informatica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</si>
  <si>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Scienze e Tecnologie dell’Informazione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</si>
  <si>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Scienze biologiche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</si>
  <si>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Biologia Sanitaria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</si>
  <si>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Ingegneria per la sicurezza del lavoro e dell’ambiente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</si>
  <si>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Scienze della mediazione Interlinguistica e Interculturale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</si>
  <si>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specialistica/magistrale in Scienze Biologiche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</si>
  <si>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specialistica/magistrale in Informatica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</si>
  <si>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specialistica/magistrale in Matematica.</t>
    </r>
  </si>
  <si>
    <t>Tipologia C:</t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</si>
  <si>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Scienze della comunicazione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</si>
  <si>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Scienze dei beni e delle attività culturali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</si>
  <si>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Scienze dell'Ambiente e della Natura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</si>
  <si>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 xml:space="preserve">Corso di laurea specialistica/magistrale in Chimica 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</si>
  <si>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specialistica/magistrale in Scienze Ecologiche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</si>
  <si>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specialistica/magistrale in Biotecnologie Molecolari e Industriali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</si>
  <si>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Scienze e Tecnologie biologiche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</si>
  <si>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e laurea magistrale a ciclo unico in Giurisprudenza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</si>
  <si>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specialistica in Giurisprudenza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</si>
  <si>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Discipline Giuridiche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</si>
  <si>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Scienze Giuridiche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</si>
  <si>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Scienze del Turismo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</si>
  <si>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Scienze dei Servizi Giuridici per Giuristi d'impresa e della Pubblica Amministrazione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</si>
  <si>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Economia e Commercio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</si>
  <si>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Economia e Management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</si>
  <si>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Economia e Amministrazione delle Imprese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</si>
  <si>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magistrale in Imprenditoralità e Management Internazionale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</si>
  <si>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magistrale in Economia e Diritto di Impresa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</si>
  <si>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magistrale in Economia dell'Innovazione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</si>
  <si>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specialistica in Economia Banca e Finanza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</si>
  <si>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specialistica in Economia e Commercio</t>
    </r>
  </si>
  <si>
    <t>CREDITI</t>
  </si>
  <si>
    <t>REGOLARE</t>
  </si>
  <si>
    <t xml:space="preserve"> CONTRIBUTO UNICO</t>
  </si>
  <si>
    <t>inserisci QUI il tuo valore ISEEU se è compreso tra 13.001 e 30.000</t>
  </si>
  <si>
    <t>N.RO ANNI FUORI CORSO FINALE</t>
  </si>
  <si>
    <t>inserisci 0 se in corso, 1,2,3,4 a secondo del n.ro di anni fuori corso finale (4 per 4 anni fuori corso finale e oltre)</t>
  </si>
  <si>
    <t>incremento percentuale</t>
  </si>
  <si>
    <t>CONTRIBUTO UNICO</t>
  </si>
  <si>
    <t>acconto 30%</t>
  </si>
  <si>
    <t>saldo 70%</t>
  </si>
  <si>
    <t>ISEE</t>
  </si>
  <si>
    <t>inserisci qui il valore ISEE</t>
  </si>
  <si>
    <t>inserisci QUI il tuo valore ISEE se è inferiore a 13.000</t>
  </si>
  <si>
    <t>inserisci QUI il tuo valore ISEE se è compreso tra 30.001 e 64.999</t>
  </si>
  <si>
    <t>inserisci QUI il tuo valore ISEE se è compreso tra 65.000 e 69.999</t>
  </si>
  <si>
    <t>scrivi 1 se il tuo valore ISEE è maggiore di 70000</t>
  </si>
  <si>
    <t xml:space="preserve">CHIARIMENTI SULLA NORMATIVA </t>
  </si>
  <si>
    <t>inserisci 1 se iscritto al primo anno (MATRICOLA) o se soddisfi il requisito crediti, 0 altrimenti</t>
  </si>
  <si>
    <r>
      <rPr>
        <b/>
        <sz val="10"/>
        <rFont val="Arial"/>
        <family val="2"/>
      </rPr>
      <t>REQUISITO DI CREDITO</t>
    </r>
    <r>
      <rPr>
        <sz val="10"/>
        <rFont val="Arial"/>
        <family val="2"/>
      </rPr>
      <t>: Lo studente se iscritto al 2°anno deve aver conseguito entro la data del 10 agosto del primo anno almeno 10 cfu; nel caso d’iscrizione ad anni successivi al secondo abbiano conseguito nei dodici mesi antecedenti la data del 10 agosto precedente la relativa iscrizione, almeno 25 cfu</t>
    </r>
  </si>
  <si>
    <t>inserisci 1 se iscritto al primo anno (MATRICOLA) o se iscritto da un numero di anni inferiore o uguale alla durata del corso aumentata di uno, 0 altrimenti</t>
  </si>
  <si>
    <r>
      <rPr>
        <b/>
        <sz val="10"/>
        <rFont val="Arial"/>
        <family val="2"/>
      </rPr>
      <t xml:space="preserve">REGOLARITA' ACCADEMICA </t>
    </r>
    <r>
      <rPr>
        <sz val="10"/>
        <rFont val="Arial"/>
        <family val="2"/>
      </rPr>
      <t>Iscrizione all’università di appartenenza da un numero di anni accademici inferiore o uguale alla durata normale del corso di studio aumentata di uno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</si>
  <si>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Storia e Storie Contemporaneo.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</si>
  <si>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specialistica/magistrale in Scienze e Tecniche della Comunicazione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</si>
  <si>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in Ingegneria ambientale per la sosteibilità degli ambienti di lavoro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</si>
  <si>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 xml:space="preserve">Corso di laurea magistrale in Lingue moderne per la comunicazione e la cooperazione internazionale </t>
    </r>
  </si>
  <si>
    <r>
      <t>·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Corso di laurea specialistica/magistrale in Biomedical Sciences</t>
    </r>
  </si>
  <si>
    <t xml:space="preserve">SIMULATORE CONTRIBUTO UNICO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</si>
</sst>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0_ ;[Red]\-0\ "/>
    <numFmt numFmtId="166" formatCode="_-* #,##0.00_-;\-* #,##0.00_-;_-* &quot;-&quot;_-;_-@_-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 applyProtection="1"/>
    <xf numFmtId="0" fontId="4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right"/>
    </xf>
    <xf numFmtId="0" fontId="0" fillId="0" borderId="0" xfId="0" applyProtection="1"/>
    <xf numFmtId="164" fontId="0" fillId="0" borderId="0" xfId="0" applyNumberFormat="1" applyProtection="1"/>
    <xf numFmtId="0" fontId="4" fillId="0" borderId="1" xfId="0" applyFont="1" applyBorder="1" applyAlignment="1" applyProtection="1">
      <alignment horizontal="left" vertical="center"/>
    </xf>
    <xf numFmtId="0" fontId="5" fillId="2" borderId="0" xfId="0" applyFont="1" applyFill="1" applyAlignment="1" applyProtection="1">
      <alignment horizontal="right"/>
    </xf>
    <xf numFmtId="0" fontId="0" fillId="2" borderId="0" xfId="0" applyFill="1" applyAlignment="1" applyProtection="1">
      <alignment vertical="center"/>
    </xf>
    <xf numFmtId="2" fontId="5" fillId="2" borderId="0" xfId="0" applyNumberFormat="1" applyFont="1" applyFill="1" applyAlignment="1" applyProtection="1">
      <alignment horizontal="right"/>
    </xf>
    <xf numFmtId="164" fontId="5" fillId="2" borderId="0" xfId="0" applyNumberFormat="1" applyFont="1" applyFill="1" applyAlignment="1" applyProtection="1">
      <alignment horizontal="right"/>
    </xf>
    <xf numFmtId="165" fontId="5" fillId="2" borderId="0" xfId="0" applyNumberFormat="1" applyFont="1" applyFill="1" applyAlignment="1" applyProtection="1">
      <alignment horizontal="right"/>
    </xf>
    <xf numFmtId="0" fontId="7" fillId="4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0" fillId="0" borderId="0" xfId="0" applyAlignment="1" applyProtection="1">
      <alignment horizontal="right"/>
    </xf>
    <xf numFmtId="1" fontId="4" fillId="3" borderId="2" xfId="0" applyNumberFormat="1" applyFont="1" applyFill="1" applyBorder="1" applyAlignment="1" applyProtection="1">
      <alignment horizontal="right" vertical="center"/>
      <protection locked="0"/>
    </xf>
    <xf numFmtId="164" fontId="4" fillId="3" borderId="2" xfId="0" applyNumberFormat="1" applyFont="1" applyFill="1" applyBorder="1" applyAlignment="1" applyProtection="1">
      <alignment horizontal="right" vertical="center"/>
      <protection locked="0"/>
    </xf>
    <xf numFmtId="164" fontId="5" fillId="0" borderId="0" xfId="0" applyNumberFormat="1" applyFont="1"/>
    <xf numFmtId="0" fontId="5" fillId="0" borderId="0" xfId="0" applyFont="1"/>
    <xf numFmtId="0" fontId="4" fillId="0" borderId="3" xfId="0" applyFont="1" applyBorder="1" applyAlignment="1" applyProtection="1">
      <alignment horizontal="left" vertical="center"/>
    </xf>
    <xf numFmtId="166" fontId="4" fillId="3" borderId="3" xfId="1" applyNumberFormat="1" applyFont="1" applyFill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 applyProtection="1">
      <alignment vertical="center" wrapText="1"/>
    </xf>
    <xf numFmtId="165" fontId="4" fillId="2" borderId="3" xfId="0" applyNumberFormat="1" applyFont="1" applyFill="1" applyBorder="1" applyAlignment="1" applyProtection="1">
      <alignment horizontal="right" vertical="center"/>
    </xf>
    <xf numFmtId="2" fontId="4" fillId="3" borderId="2" xfId="0" applyNumberFormat="1" applyFont="1" applyFill="1" applyBorder="1" applyAlignment="1" applyProtection="1">
      <alignment horizontal="right" vertical="center"/>
      <protection locked="0"/>
    </xf>
    <xf numFmtId="2" fontId="4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Protection="1"/>
    <xf numFmtId="0" fontId="10" fillId="0" borderId="0" xfId="0" applyFont="1" applyAlignment="1" applyProtection="1">
      <alignment horizontal="justify"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4" fillId="2" borderId="0" xfId="0" applyFont="1" applyFill="1" applyAlignment="1" applyProtection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54424</xdr:colOff>
      <xdr:row>4</xdr:row>
      <xdr:rowOff>18143</xdr:rowOff>
    </xdr:from>
    <xdr:to>
      <xdr:col>3</xdr:col>
      <xdr:colOff>1469571</xdr:colOff>
      <xdr:row>5</xdr:row>
      <xdr:rowOff>11339</xdr:rowOff>
    </xdr:to>
    <xdr:sp macro="" textlink="">
      <xdr:nvSpPr>
        <xdr:cNvPr id="4" name="Freccia a sinistra 4"/>
        <xdr:cNvSpPr/>
      </xdr:nvSpPr>
      <xdr:spPr>
        <a:xfrm>
          <a:off x="7520210" y="870857"/>
          <a:ext cx="1415147" cy="410482"/>
        </a:xfrm>
        <a:prstGeom prst="lef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endParaRPr lang="it-IT"/>
        </a:p>
      </xdr:txBody>
    </xdr:sp>
    <xdr:clientData/>
  </xdr:twoCellAnchor>
  <xdr:twoCellAnchor>
    <xdr:from>
      <xdr:col>3</xdr:col>
      <xdr:colOff>63497</xdr:colOff>
      <xdr:row>6</xdr:row>
      <xdr:rowOff>0</xdr:rowOff>
    </xdr:from>
    <xdr:to>
      <xdr:col>3</xdr:col>
      <xdr:colOff>1514928</xdr:colOff>
      <xdr:row>6</xdr:row>
      <xdr:rowOff>410482</xdr:rowOff>
    </xdr:to>
    <xdr:sp macro="" textlink="">
      <xdr:nvSpPr>
        <xdr:cNvPr id="6" name="Freccia a sinistra 4"/>
        <xdr:cNvSpPr/>
      </xdr:nvSpPr>
      <xdr:spPr>
        <a:xfrm>
          <a:off x="3546926" y="1868714"/>
          <a:ext cx="1451431" cy="410482"/>
        </a:xfrm>
        <a:prstGeom prst="lef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endParaRPr lang="it-IT"/>
        </a:p>
      </xdr:txBody>
    </xdr:sp>
    <xdr:clientData/>
  </xdr:twoCellAnchor>
  <xdr:twoCellAnchor>
    <xdr:from>
      <xdr:col>3</xdr:col>
      <xdr:colOff>63497</xdr:colOff>
      <xdr:row>10</xdr:row>
      <xdr:rowOff>0</xdr:rowOff>
    </xdr:from>
    <xdr:to>
      <xdr:col>3</xdr:col>
      <xdr:colOff>1542142</xdr:colOff>
      <xdr:row>10</xdr:row>
      <xdr:rowOff>410482</xdr:rowOff>
    </xdr:to>
    <xdr:sp macro="" textlink="">
      <xdr:nvSpPr>
        <xdr:cNvPr id="7" name="Freccia a sinistra 4"/>
        <xdr:cNvSpPr/>
      </xdr:nvSpPr>
      <xdr:spPr>
        <a:xfrm>
          <a:off x="3546926" y="2503714"/>
          <a:ext cx="1478645" cy="410482"/>
        </a:xfrm>
        <a:prstGeom prst="lef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endParaRPr lang="it-IT"/>
        </a:p>
      </xdr:txBody>
    </xdr:sp>
    <xdr:clientData/>
  </xdr:twoCellAnchor>
  <xdr:twoCellAnchor>
    <xdr:from>
      <xdr:col>3</xdr:col>
      <xdr:colOff>63500</xdr:colOff>
      <xdr:row>7</xdr:row>
      <xdr:rowOff>190500</xdr:rowOff>
    </xdr:from>
    <xdr:to>
      <xdr:col>3</xdr:col>
      <xdr:colOff>1514931</xdr:colOff>
      <xdr:row>8</xdr:row>
      <xdr:rowOff>417286</xdr:rowOff>
    </xdr:to>
    <xdr:sp macro="" textlink="">
      <xdr:nvSpPr>
        <xdr:cNvPr id="5" name="Freccia a sinistra 4"/>
        <xdr:cNvSpPr/>
      </xdr:nvSpPr>
      <xdr:spPr>
        <a:xfrm>
          <a:off x="7529286" y="2177143"/>
          <a:ext cx="1451431" cy="444500"/>
        </a:xfrm>
        <a:prstGeom prst="lef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endParaRPr lang="it-IT"/>
        </a:p>
      </xdr:txBody>
    </xdr:sp>
    <xdr:clientData/>
  </xdr:twoCellAnchor>
  <xdr:twoCellAnchor>
    <xdr:from>
      <xdr:col>3</xdr:col>
      <xdr:colOff>45355</xdr:colOff>
      <xdr:row>12</xdr:row>
      <xdr:rowOff>0</xdr:rowOff>
    </xdr:from>
    <xdr:to>
      <xdr:col>3</xdr:col>
      <xdr:colOff>1524000</xdr:colOff>
      <xdr:row>13</xdr:row>
      <xdr:rowOff>29482</xdr:rowOff>
    </xdr:to>
    <xdr:sp macro="" textlink="">
      <xdr:nvSpPr>
        <xdr:cNvPr id="8" name="Freccia a sinistra 4"/>
        <xdr:cNvSpPr/>
      </xdr:nvSpPr>
      <xdr:spPr>
        <a:xfrm>
          <a:off x="7511141" y="3755571"/>
          <a:ext cx="1478645" cy="410482"/>
        </a:xfrm>
        <a:prstGeom prst="lef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GridLines="0" tabSelected="1" zoomScale="84" zoomScaleNormal="84" workbookViewId="0">
      <selection activeCell="B1" sqref="B1:C1"/>
    </sheetView>
  </sheetViews>
  <sheetFormatPr defaultColWidth="9.140625" defaultRowHeight="12.75" x14ac:dyDescent="0.2"/>
  <cols>
    <col min="1" max="1" width="38.42578125" style="4" bestFit="1" customWidth="1"/>
    <col min="2" max="2" width="43.7109375" style="4" customWidth="1"/>
    <col min="3" max="3" width="26.7109375" style="18" customWidth="1"/>
    <col min="4" max="4" width="23.85546875" style="4" customWidth="1"/>
    <col min="5" max="5" width="57.7109375" style="4" bestFit="1" customWidth="1"/>
    <col min="6" max="6" width="64.7109375" style="4" customWidth="1"/>
    <col min="7" max="7" width="24.7109375" style="4" hidden="1" customWidth="1"/>
    <col min="8" max="8" width="15.28515625" style="4" customWidth="1"/>
    <col min="9" max="16384" width="9.140625" style="4"/>
  </cols>
  <sheetData>
    <row r="1" spans="1:8" ht="25.5" customHeight="1" x14ac:dyDescent="0.2">
      <c r="A1" s="1"/>
      <c r="B1" s="32" t="s">
        <v>84</v>
      </c>
      <c r="C1" s="32"/>
      <c r="D1" s="1"/>
      <c r="F1" s="29" t="s">
        <v>74</v>
      </c>
      <c r="H1" s="5"/>
    </row>
    <row r="2" spans="1:8" x14ac:dyDescent="0.2">
      <c r="A2" s="1"/>
      <c r="B2" s="1"/>
      <c r="C2" s="3"/>
      <c r="D2" s="1"/>
      <c r="E2" s="1"/>
      <c r="F2" s="1"/>
      <c r="H2" s="5"/>
    </row>
    <row r="3" spans="1:8" x14ac:dyDescent="0.2">
      <c r="A3" s="1"/>
      <c r="B3" s="1"/>
      <c r="C3" s="3"/>
      <c r="D3" s="1"/>
      <c r="E3" s="1"/>
      <c r="F3" s="1"/>
      <c r="H3" s="5"/>
    </row>
    <row r="4" spans="1:8" ht="16.5" thickBot="1" x14ac:dyDescent="0.3">
      <c r="A4" s="1"/>
      <c r="B4" s="2"/>
      <c r="C4" s="7"/>
      <c r="D4" s="1"/>
      <c r="E4" s="1"/>
      <c r="F4" s="1"/>
    </row>
    <row r="5" spans="1:8" ht="64.5" thickBot="1" x14ac:dyDescent="0.25">
      <c r="A5" s="1"/>
      <c r="B5" s="6" t="s">
        <v>58</v>
      </c>
      <c r="C5" s="19">
        <v>1</v>
      </c>
      <c r="D5" s="1"/>
      <c r="E5" s="31" t="s">
        <v>75</v>
      </c>
      <c r="F5" s="30" t="s">
        <v>76</v>
      </c>
    </row>
    <row r="6" spans="1:8" ht="16.5" thickBot="1" x14ac:dyDescent="0.3">
      <c r="A6" s="1"/>
      <c r="B6" s="2"/>
      <c r="C6" s="10"/>
      <c r="D6" s="1"/>
      <c r="E6" s="8"/>
    </row>
    <row r="7" spans="1:8" ht="63.75" thickBot="1" x14ac:dyDescent="0.25">
      <c r="A7" s="1"/>
      <c r="B7" s="6" t="s">
        <v>59</v>
      </c>
      <c r="C7" s="19">
        <v>1</v>
      </c>
      <c r="D7" s="1"/>
      <c r="E7" s="31" t="s">
        <v>77</v>
      </c>
      <c r="F7" s="30" t="s">
        <v>78</v>
      </c>
    </row>
    <row r="8" spans="1:8" ht="16.899999999999999" customHeight="1" thickBot="1" x14ac:dyDescent="0.3">
      <c r="A8" s="1"/>
      <c r="B8" s="2"/>
      <c r="C8" s="9"/>
      <c r="D8" s="1"/>
      <c r="E8" s="1"/>
      <c r="F8" s="1"/>
    </row>
    <row r="9" spans="1:8" ht="48" thickBot="1" x14ac:dyDescent="0.25">
      <c r="A9" s="1"/>
      <c r="B9" s="6" t="s">
        <v>62</v>
      </c>
      <c r="C9" s="19">
        <v>0</v>
      </c>
      <c r="D9" s="1"/>
      <c r="E9" s="31" t="s">
        <v>63</v>
      </c>
      <c r="F9" s="1"/>
    </row>
    <row r="10" spans="1:8" ht="16.899999999999999" customHeight="1" thickBot="1" x14ac:dyDescent="0.3">
      <c r="A10" s="1"/>
      <c r="B10" s="2"/>
      <c r="C10" s="9"/>
      <c r="D10" s="1"/>
      <c r="E10" s="1"/>
      <c r="F10" s="1"/>
    </row>
    <row r="11" spans="1:8" ht="37.15" customHeight="1" thickBot="1" x14ac:dyDescent="0.25">
      <c r="A11" s="1"/>
      <c r="B11" s="6" t="s">
        <v>1</v>
      </c>
      <c r="C11" s="20">
        <v>1.1000000000000001</v>
      </c>
      <c r="D11" s="1"/>
      <c r="E11" s="31" t="s">
        <v>2</v>
      </c>
    </row>
    <row r="12" spans="1:8" ht="27.6" customHeight="1" thickBot="1" x14ac:dyDescent="0.3">
      <c r="A12" s="1"/>
      <c r="B12" s="2"/>
      <c r="C12" s="10"/>
      <c r="D12" s="1"/>
      <c r="E12" s="1"/>
      <c r="F12" s="1"/>
    </row>
    <row r="13" spans="1:8" ht="30" customHeight="1" thickBot="1" x14ac:dyDescent="0.25">
      <c r="A13" s="1"/>
      <c r="B13" s="6" t="s">
        <v>68</v>
      </c>
      <c r="C13" s="19">
        <v>45282.42</v>
      </c>
      <c r="D13" s="1"/>
      <c r="E13" s="31" t="s">
        <v>69</v>
      </c>
    </row>
    <row r="14" spans="1:8" ht="13.5" thickBot="1" x14ac:dyDescent="0.25"/>
    <row r="15" spans="1:8" ht="38.450000000000003" customHeight="1" thickBot="1" x14ac:dyDescent="0.25">
      <c r="B15" s="6" t="s">
        <v>65</v>
      </c>
      <c r="C15" s="27">
        <f>IF(AND(C13&gt;0,C13&lt;=13000),CONTRIBUTO,IF(AND(C13&gt;13000,C13&lt;=30000),Foglio2!C11,IF(AND(C13&gt;30000,C13&lt;65000),Foglio2!C12,IF(AND(C13&gt;=65000,C13&lt;70000),Foglio2!C13,IF(C13&gt;=70000,Foglio2!C14)))))</f>
        <v>2331.3731700000003</v>
      </c>
    </row>
    <row r="16" spans="1:8" ht="13.5" thickBot="1" x14ac:dyDescent="0.25"/>
    <row r="17" spans="1:6" ht="25.15" customHeight="1" thickBot="1" x14ac:dyDescent="0.25">
      <c r="B17" s="6" t="s">
        <v>66</v>
      </c>
      <c r="C17" s="27">
        <f>IF(C15&lt;=400,C15,C15*0.3)</f>
        <v>699.41195100000004</v>
      </c>
    </row>
    <row r="18" spans="1:6" ht="13.5" thickBot="1" x14ac:dyDescent="0.25"/>
    <row r="19" spans="1:6" ht="40.9" customHeight="1" thickBot="1" x14ac:dyDescent="0.25">
      <c r="B19" s="6" t="s">
        <v>67</v>
      </c>
      <c r="C19" s="28">
        <f>IF(C15=C17,"contributo tutto in acconto",C15-C17)</f>
        <v>1631.9612190000003</v>
      </c>
    </row>
    <row r="20" spans="1:6" ht="18.600000000000001" customHeight="1" x14ac:dyDescent="0.25">
      <c r="A20" s="1"/>
      <c r="B20" s="2"/>
      <c r="C20" s="11"/>
      <c r="D20" s="1"/>
      <c r="E20" s="1"/>
      <c r="F20" s="1"/>
    </row>
    <row r="21" spans="1:6" ht="15.75" x14ac:dyDescent="0.25">
      <c r="A21" s="1"/>
      <c r="B21" s="12" t="s">
        <v>3</v>
      </c>
      <c r="C21" s="13"/>
      <c r="D21" s="13"/>
      <c r="E21" s="13"/>
      <c r="F21" s="1"/>
    </row>
    <row r="22" spans="1:6" ht="15.75" x14ac:dyDescent="0.25">
      <c r="B22" s="14" t="s">
        <v>4</v>
      </c>
      <c r="C22" s="14"/>
      <c r="D22" s="14"/>
      <c r="E22" s="14"/>
    </row>
    <row r="23" spans="1:6" ht="15.75" x14ac:dyDescent="0.25">
      <c r="B23" s="15" t="s">
        <v>5</v>
      </c>
      <c r="C23" s="16"/>
      <c r="D23" s="16"/>
      <c r="E23" s="16"/>
    </row>
    <row r="24" spans="1:6" ht="15.75" x14ac:dyDescent="0.25">
      <c r="B24" s="15" t="s">
        <v>6</v>
      </c>
      <c r="C24" s="16"/>
      <c r="D24" s="16"/>
      <c r="E24" s="16"/>
    </row>
    <row r="25" spans="1:6" ht="15.75" x14ac:dyDescent="0.25">
      <c r="B25" s="15" t="s">
        <v>7</v>
      </c>
      <c r="C25" s="16"/>
      <c r="D25" s="16"/>
      <c r="E25" s="16"/>
    </row>
    <row r="26" spans="1:6" ht="15.75" x14ac:dyDescent="0.25">
      <c r="B26" s="15" t="s">
        <v>8</v>
      </c>
      <c r="C26" s="16"/>
      <c r="D26" s="16"/>
      <c r="E26" s="16"/>
    </row>
    <row r="27" spans="1:6" ht="15.75" x14ac:dyDescent="0.25">
      <c r="B27" s="15" t="s">
        <v>9</v>
      </c>
      <c r="C27" s="16"/>
      <c r="D27" s="16"/>
      <c r="E27" s="16"/>
    </row>
    <row r="28" spans="1:6" ht="15.75" x14ac:dyDescent="0.25">
      <c r="B28" s="15" t="s">
        <v>10</v>
      </c>
      <c r="C28" s="16"/>
      <c r="D28" s="16"/>
      <c r="E28" s="16"/>
    </row>
    <row r="29" spans="1:6" ht="15.75" x14ac:dyDescent="0.25">
      <c r="B29" s="15" t="s">
        <v>11</v>
      </c>
      <c r="C29" s="16"/>
      <c r="D29" s="16"/>
      <c r="E29" s="16"/>
    </row>
    <row r="30" spans="1:6" ht="15.75" x14ac:dyDescent="0.25">
      <c r="B30" s="15" t="s">
        <v>12</v>
      </c>
      <c r="C30" s="16"/>
      <c r="D30" s="16"/>
      <c r="E30" s="16"/>
    </row>
    <row r="31" spans="1:6" ht="15.75" x14ac:dyDescent="0.25">
      <c r="B31" s="15" t="s">
        <v>13</v>
      </c>
      <c r="C31" s="16"/>
      <c r="D31" s="16"/>
      <c r="E31" s="16"/>
    </row>
    <row r="32" spans="1:6" ht="15.75" x14ac:dyDescent="0.25">
      <c r="B32" s="15" t="s">
        <v>14</v>
      </c>
      <c r="C32" s="16"/>
      <c r="D32" s="16"/>
      <c r="E32" s="16"/>
    </row>
    <row r="33" spans="2:5" ht="15.75" x14ac:dyDescent="0.25">
      <c r="B33" s="15" t="s">
        <v>39</v>
      </c>
      <c r="C33" s="16"/>
      <c r="D33" s="16"/>
      <c r="E33" s="16"/>
    </row>
    <row r="34" spans="2:5" ht="15.75" x14ac:dyDescent="0.25">
      <c r="B34" s="15" t="s">
        <v>15</v>
      </c>
      <c r="C34" s="16"/>
      <c r="D34" s="16"/>
      <c r="E34" s="16"/>
    </row>
    <row r="35" spans="2:5" ht="15.75" x14ac:dyDescent="0.25">
      <c r="B35" s="15" t="s">
        <v>16</v>
      </c>
      <c r="C35" s="16"/>
      <c r="D35" s="16"/>
      <c r="E35" s="16"/>
    </row>
    <row r="36" spans="2:5" ht="15.75" x14ac:dyDescent="0.25">
      <c r="B36" s="15" t="s">
        <v>17</v>
      </c>
      <c r="C36" s="16"/>
      <c r="D36" s="16"/>
      <c r="E36" s="16"/>
    </row>
    <row r="37" spans="2:5" ht="15.75" x14ac:dyDescent="0.25">
      <c r="B37" s="15" t="s">
        <v>18</v>
      </c>
      <c r="C37" s="16"/>
      <c r="D37" s="16"/>
      <c r="E37" s="16"/>
    </row>
    <row r="38" spans="2:5" ht="15.75" x14ac:dyDescent="0.25">
      <c r="B38" s="15" t="s">
        <v>40</v>
      </c>
      <c r="C38" s="16"/>
      <c r="D38" s="16"/>
      <c r="E38" s="16"/>
    </row>
    <row r="39" spans="2:5" ht="15.75" x14ac:dyDescent="0.25">
      <c r="B39" s="15" t="s">
        <v>19</v>
      </c>
      <c r="C39" s="16"/>
      <c r="D39" s="16"/>
      <c r="E39" s="16"/>
    </row>
    <row r="40" spans="2:5" ht="15.75" x14ac:dyDescent="0.25">
      <c r="B40" s="15" t="s">
        <v>20</v>
      </c>
      <c r="C40" s="16"/>
      <c r="D40" s="16"/>
      <c r="E40" s="16"/>
    </row>
    <row r="41" spans="2:5" ht="15.75" x14ac:dyDescent="0.25">
      <c r="B41" s="15" t="s">
        <v>41</v>
      </c>
      <c r="C41" s="16"/>
      <c r="D41" s="16"/>
      <c r="E41" s="16"/>
    </row>
    <row r="42" spans="2:5" ht="15.75" x14ac:dyDescent="0.25">
      <c r="B42" s="15" t="s">
        <v>21</v>
      </c>
      <c r="C42" s="16"/>
      <c r="D42" s="16"/>
      <c r="E42" s="16"/>
    </row>
    <row r="43" spans="2:5" ht="15.75" x14ac:dyDescent="0.25">
      <c r="B43" s="15" t="s">
        <v>22</v>
      </c>
      <c r="C43" s="16"/>
      <c r="D43" s="16"/>
      <c r="E43" s="16"/>
    </row>
    <row r="44" spans="2:5" ht="15.75" x14ac:dyDescent="0.25">
      <c r="B44" s="15" t="s">
        <v>42</v>
      </c>
      <c r="C44" s="16"/>
      <c r="D44" s="16"/>
      <c r="E44" s="16"/>
    </row>
    <row r="45" spans="2:5" ht="15.75" x14ac:dyDescent="0.25">
      <c r="B45" s="15" t="s">
        <v>23</v>
      </c>
      <c r="C45" s="16"/>
      <c r="D45" s="16"/>
      <c r="E45" s="16"/>
    </row>
    <row r="46" spans="2:5" ht="15.75" x14ac:dyDescent="0.25">
      <c r="B46" s="15" t="s">
        <v>83</v>
      </c>
      <c r="C46" s="16"/>
      <c r="D46" s="16"/>
      <c r="E46" s="16"/>
    </row>
    <row r="47" spans="2:5" ht="15.75" x14ac:dyDescent="0.25">
      <c r="B47" s="17"/>
      <c r="C47" s="16"/>
      <c r="D47" s="16"/>
      <c r="E47" s="16"/>
    </row>
    <row r="48" spans="2:5" ht="15.75" x14ac:dyDescent="0.25">
      <c r="B48" s="12" t="s">
        <v>24</v>
      </c>
      <c r="C48" s="16"/>
      <c r="D48" s="16"/>
      <c r="E48" s="16"/>
    </row>
    <row r="49" spans="2:5" ht="15.75" x14ac:dyDescent="0.25">
      <c r="B49" s="15" t="s">
        <v>25</v>
      </c>
      <c r="C49" s="16"/>
      <c r="D49" s="16"/>
      <c r="E49" s="16"/>
    </row>
    <row r="50" spans="2:5" ht="15.75" x14ac:dyDescent="0.25">
      <c r="B50" s="15" t="s">
        <v>26</v>
      </c>
      <c r="C50" s="16"/>
      <c r="D50" s="16"/>
      <c r="E50" s="16"/>
    </row>
    <row r="51" spans="2:5" ht="15.75" x14ac:dyDescent="0.25">
      <c r="B51" s="15" t="s">
        <v>27</v>
      </c>
      <c r="C51" s="16"/>
      <c r="D51" s="16"/>
      <c r="E51" s="16"/>
    </row>
    <row r="52" spans="2:5" ht="15.75" x14ac:dyDescent="0.25">
      <c r="B52" s="15" t="s">
        <v>28</v>
      </c>
      <c r="C52" s="16"/>
      <c r="D52" s="16"/>
      <c r="E52" s="16"/>
    </row>
    <row r="53" spans="2:5" ht="15.75" x14ac:dyDescent="0.25">
      <c r="B53" s="15" t="s">
        <v>29</v>
      </c>
      <c r="C53" s="16"/>
      <c r="D53" s="16"/>
      <c r="E53" s="16"/>
    </row>
    <row r="54" spans="2:5" ht="15.75" x14ac:dyDescent="0.25">
      <c r="B54" s="15" t="s">
        <v>30</v>
      </c>
      <c r="C54" s="16"/>
      <c r="D54" s="16"/>
      <c r="E54" s="16"/>
    </row>
    <row r="55" spans="2:5" ht="15.75" x14ac:dyDescent="0.25">
      <c r="B55" s="15" t="s">
        <v>43</v>
      </c>
      <c r="C55" s="16"/>
      <c r="D55" s="16"/>
      <c r="E55" s="16"/>
    </row>
    <row r="56" spans="2:5" ht="15.75" x14ac:dyDescent="0.25">
      <c r="B56" s="15" t="s">
        <v>31</v>
      </c>
      <c r="C56" s="16"/>
      <c r="D56" s="16"/>
      <c r="E56" s="16"/>
    </row>
    <row r="57" spans="2:5" ht="15.75" x14ac:dyDescent="0.25">
      <c r="B57" s="15" t="s">
        <v>81</v>
      </c>
      <c r="C57" s="16"/>
      <c r="D57" s="16"/>
      <c r="E57" s="16"/>
    </row>
    <row r="58" spans="2:5" ht="15.75" x14ac:dyDescent="0.25">
      <c r="B58" s="15" t="s">
        <v>32</v>
      </c>
      <c r="C58" s="16"/>
      <c r="D58" s="16"/>
      <c r="E58" s="16"/>
    </row>
    <row r="59" spans="2:5" ht="15.75" x14ac:dyDescent="0.25">
      <c r="B59" s="15" t="s">
        <v>82</v>
      </c>
      <c r="C59" s="16"/>
      <c r="D59" s="16"/>
      <c r="E59" s="16"/>
    </row>
    <row r="60" spans="2:5" ht="15.75" x14ac:dyDescent="0.25">
      <c r="B60" s="15" t="s">
        <v>33</v>
      </c>
      <c r="C60" s="16"/>
      <c r="D60" s="16"/>
      <c r="E60" s="16"/>
    </row>
    <row r="61" spans="2:5" ht="15.75" x14ac:dyDescent="0.25">
      <c r="B61" s="15" t="s">
        <v>34</v>
      </c>
      <c r="C61" s="16"/>
      <c r="D61" s="16"/>
      <c r="E61" s="16"/>
    </row>
    <row r="62" spans="2:5" ht="15.75" x14ac:dyDescent="0.25">
      <c r="B62" s="15" t="s">
        <v>35</v>
      </c>
      <c r="C62" s="16"/>
      <c r="D62" s="16"/>
      <c r="E62" s="16"/>
    </row>
    <row r="63" spans="2:5" ht="15.75" x14ac:dyDescent="0.25">
      <c r="B63" s="17"/>
      <c r="C63" s="16"/>
      <c r="D63" s="16"/>
      <c r="E63" s="16"/>
    </row>
    <row r="64" spans="2:5" ht="15.75" x14ac:dyDescent="0.25">
      <c r="B64" s="12" t="s">
        <v>36</v>
      </c>
      <c r="C64" s="16"/>
      <c r="D64" s="16"/>
      <c r="E64" s="16"/>
    </row>
    <row r="65" spans="2:5" ht="15.75" x14ac:dyDescent="0.25">
      <c r="B65" s="15" t="s">
        <v>50</v>
      </c>
      <c r="C65" s="16"/>
      <c r="D65" s="16"/>
      <c r="E65" s="16"/>
    </row>
    <row r="66" spans="2:5" ht="15.75" x14ac:dyDescent="0.25">
      <c r="B66" s="15" t="s">
        <v>51</v>
      </c>
      <c r="C66" s="16"/>
      <c r="D66" s="16"/>
      <c r="E66" s="16"/>
    </row>
    <row r="67" spans="2:5" ht="15.75" x14ac:dyDescent="0.25">
      <c r="B67" s="15" t="s">
        <v>52</v>
      </c>
      <c r="C67" s="16"/>
      <c r="D67" s="16"/>
      <c r="E67" s="16"/>
    </row>
    <row r="68" spans="2:5" ht="15.75" x14ac:dyDescent="0.25">
      <c r="B68" s="15" t="s">
        <v>53</v>
      </c>
      <c r="C68" s="16"/>
      <c r="D68" s="16"/>
      <c r="E68" s="16"/>
    </row>
    <row r="69" spans="2:5" ht="15.75" x14ac:dyDescent="0.25">
      <c r="B69" s="15" t="s">
        <v>54</v>
      </c>
      <c r="C69" s="16"/>
      <c r="D69" s="16"/>
      <c r="E69" s="16"/>
    </row>
    <row r="70" spans="2:5" ht="15.75" x14ac:dyDescent="0.25">
      <c r="B70" s="15" t="s">
        <v>55</v>
      </c>
      <c r="C70" s="16"/>
      <c r="D70" s="16"/>
      <c r="E70" s="16"/>
    </row>
    <row r="71" spans="2:5" ht="15.75" x14ac:dyDescent="0.25">
      <c r="B71" s="15" t="s">
        <v>56</v>
      </c>
      <c r="C71" s="16"/>
      <c r="D71" s="16"/>
      <c r="E71" s="16"/>
    </row>
    <row r="72" spans="2:5" ht="15.75" x14ac:dyDescent="0.25">
      <c r="B72" s="15" t="s">
        <v>57</v>
      </c>
      <c r="C72" s="16"/>
      <c r="D72" s="16"/>
      <c r="E72" s="16"/>
    </row>
    <row r="73" spans="2:5" ht="15.75" x14ac:dyDescent="0.25">
      <c r="B73" s="15" t="s">
        <v>44</v>
      </c>
      <c r="C73" s="16"/>
      <c r="D73" s="16"/>
      <c r="E73" s="16"/>
    </row>
    <row r="74" spans="2:5" ht="15.75" x14ac:dyDescent="0.25">
      <c r="B74" s="15" t="s">
        <v>45</v>
      </c>
      <c r="C74" s="16"/>
      <c r="D74" s="16"/>
      <c r="E74" s="16"/>
    </row>
    <row r="75" spans="2:5" ht="15.75" x14ac:dyDescent="0.25">
      <c r="B75" s="15" t="s">
        <v>46</v>
      </c>
      <c r="C75" s="16"/>
      <c r="D75" s="16"/>
      <c r="E75" s="16"/>
    </row>
    <row r="76" spans="2:5" ht="15.75" x14ac:dyDescent="0.25">
      <c r="B76" s="15" t="s">
        <v>47</v>
      </c>
      <c r="C76" s="16"/>
      <c r="D76" s="16"/>
      <c r="E76" s="16"/>
    </row>
    <row r="77" spans="2:5" ht="15.75" x14ac:dyDescent="0.25">
      <c r="B77" s="15" t="s">
        <v>48</v>
      </c>
      <c r="C77" s="16"/>
      <c r="D77" s="16"/>
      <c r="E77" s="16"/>
    </row>
    <row r="78" spans="2:5" ht="15.75" x14ac:dyDescent="0.25">
      <c r="B78" s="15" t="s">
        <v>49</v>
      </c>
      <c r="C78" s="16"/>
      <c r="D78" s="16"/>
      <c r="E78" s="16"/>
    </row>
    <row r="79" spans="2:5" ht="15.75" x14ac:dyDescent="0.25">
      <c r="B79" s="15" t="s">
        <v>37</v>
      </c>
      <c r="C79" s="16"/>
      <c r="D79" s="16"/>
      <c r="E79" s="16"/>
    </row>
    <row r="80" spans="2:5" ht="15.75" x14ac:dyDescent="0.25">
      <c r="B80" s="15" t="s">
        <v>38</v>
      </c>
      <c r="C80" s="16"/>
      <c r="D80" s="16"/>
      <c r="E80" s="16"/>
    </row>
    <row r="81" spans="2:5" ht="15.75" x14ac:dyDescent="0.25">
      <c r="B81" s="15" t="s">
        <v>80</v>
      </c>
      <c r="C81" s="16"/>
      <c r="D81" s="16"/>
      <c r="E81" s="16"/>
    </row>
    <row r="82" spans="2:5" ht="15.75" x14ac:dyDescent="0.25">
      <c r="B82" s="15" t="s">
        <v>79</v>
      </c>
      <c r="C82" s="16"/>
      <c r="D82" s="16"/>
      <c r="E82" s="16"/>
    </row>
  </sheetData>
  <mergeCells count="1">
    <mergeCell ref="B1:C1"/>
  </mergeCells>
  <phoneticPr fontId="3" type="noConversion"/>
  <dataValidations count="3">
    <dataValidation type="list" allowBlank="1" showErrorMessage="1" errorTitle="valore non valido" error=" Valore immesso non valido, riprova inserendo i valori corretti per KCDL" sqref="C11">
      <formula1>Tipologia_CdL</formula1>
    </dataValidation>
    <dataValidation type="list" allowBlank="1" showErrorMessage="1" errorTitle="valore non valido" error=" Valore immesso non valido, riprova inserendo i valori corretti per KCDL" sqref="C5 C7">
      <formula1>Vero_Falso</formula1>
    </dataValidation>
    <dataValidation type="list" allowBlank="1" showErrorMessage="1" errorTitle="valore non valido" error=" Valore immesso non valido, riprova inserendo i valori corretti per KCDL" sqref="C9">
      <formula1>nro_fc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15" sqref="A15"/>
    </sheetView>
  </sheetViews>
  <sheetFormatPr defaultRowHeight="12.75" x14ac:dyDescent="0.2"/>
  <cols>
    <col min="1" max="1" width="31.140625" bestFit="1" customWidth="1"/>
    <col min="2" max="2" width="12.42578125" bestFit="1" customWidth="1"/>
    <col min="3" max="3" width="24.42578125" bestFit="1" customWidth="1"/>
  </cols>
  <sheetData>
    <row r="1" spans="1:7" ht="15" x14ac:dyDescent="0.2">
      <c r="A1" s="21">
        <v>1</v>
      </c>
      <c r="B1" s="22"/>
      <c r="C1" s="22">
        <v>1</v>
      </c>
      <c r="E1">
        <v>0</v>
      </c>
      <c r="G1" t="s">
        <v>64</v>
      </c>
    </row>
    <row r="2" spans="1:7" ht="15" x14ac:dyDescent="0.2">
      <c r="A2" s="22">
        <v>1.1000000000000001</v>
      </c>
      <c r="B2" s="22"/>
      <c r="C2" s="22">
        <v>0</v>
      </c>
      <c r="E2">
        <v>1</v>
      </c>
      <c r="G2">
        <f>IF(OR('simulatore tasse'!C9=0,'simulatore tasse'!C9=1),1,IF('simulatore tasse'!C9=2,1.03,IF('simulatore tasse'!C9=3,1.05,IF('simulatore tasse'!C9=4,1.1))))</f>
        <v>1</v>
      </c>
    </row>
    <row r="3" spans="1:7" ht="15" x14ac:dyDescent="0.2">
      <c r="A3" s="22">
        <v>1.2</v>
      </c>
      <c r="B3" s="22"/>
      <c r="C3" s="22"/>
      <c r="E3">
        <v>2</v>
      </c>
    </row>
    <row r="4" spans="1:7" x14ac:dyDescent="0.2">
      <c r="E4">
        <v>3</v>
      </c>
    </row>
    <row r="5" spans="1:7" x14ac:dyDescent="0.2">
      <c r="E5">
        <v>4</v>
      </c>
    </row>
    <row r="8" spans="1:7" ht="13.5" thickBot="1" x14ac:dyDescent="0.25"/>
    <row r="9" spans="1:7" s="4" customFormat="1" ht="36.6" customHeight="1" thickBot="1" x14ac:dyDescent="0.25">
      <c r="A9" s="1"/>
      <c r="B9" s="6" t="s">
        <v>0</v>
      </c>
      <c r="C9" s="23" t="s">
        <v>60</v>
      </c>
      <c r="D9"/>
      <c r="E9"/>
      <c r="F9"/>
    </row>
    <row r="10" spans="1:7" s="4" customFormat="1" ht="36.6" customHeight="1" thickBot="1" x14ac:dyDescent="0.25">
      <c r="A10" s="25" t="s">
        <v>70</v>
      </c>
      <c r="B10" s="24">
        <f>IF('simulatore tasse'!C13&lt;=13000,'simulatore tasse'!C13,0)</f>
        <v>0</v>
      </c>
      <c r="C10" s="26" t="b">
        <f>IF(AND('simulatore tasse'!C5=1,'simulatore tasse'!C7=1,B10&lt;=13000,B10&gt;0),0,IF(AND('simulatore tasse'!C5=1,'simulatore tasse'!C7=0,B10&lt;=13000,B10&gt;0),200,IF(AND('simulatore tasse'!C5=0,B10&lt;=4000,B10&gt;0),300*Foglio2!G2,IF(AND('simulatore tasse'!C5=0,4000&lt;B10,B10&lt;=11000),500*Foglio2!G2,IF(AND('simulatore tasse'!C5=0,11000&lt;B10,B10&lt;=13000),((B10*0.071-560)*'simulatore tasse'!C11+280)*Foglio2!G2)))))</f>
        <v>0</v>
      </c>
      <c r="D10"/>
      <c r="E10"/>
      <c r="F10"/>
    </row>
    <row r="11" spans="1:7" s="4" customFormat="1" ht="36.6" customHeight="1" thickBot="1" x14ac:dyDescent="0.25">
      <c r="A11" s="25" t="s">
        <v>61</v>
      </c>
      <c r="B11" s="24">
        <f>IF(AND('simulatore tasse'!C13&gt;13000,'simulatore tasse'!C13&lt;=30000),'simulatore tasse'!C13,0)</f>
        <v>0</v>
      </c>
      <c r="C11" s="26" t="b">
        <f>IF(AND('simulatore tasse'!C5=1,'simulatore tasse'!C7=1,13000&lt;B11,B11&lt;=30000),(B11-13000)*0.07,IF(AND('simulatore tasse'!C5=1,'simulatore tasse'!C7=0,13000&lt;B11,B11&lt;=30000),MAX(200,(B11-13000)*0.07*1.3),IF(AND('simulatore tasse'!C5=0,13000&lt;B11,B11&lt;=21000),((B11*0.071-560)*'simulatore tasse'!C11+280)*Foglio2!G2,IF(AND('simulatore tasse'!C5=0,21000&lt;B11,B11&lt;=30000),((B11*0.035+280)*'simulatore tasse'!C11+280)*Foglio2!G2))))</f>
        <v>0</v>
      </c>
      <c r="D11"/>
      <c r="E11"/>
      <c r="F11"/>
    </row>
    <row r="12" spans="1:7" s="4" customFormat="1" ht="36.6" customHeight="1" thickBot="1" x14ac:dyDescent="0.25">
      <c r="A12" s="25" t="s">
        <v>71</v>
      </c>
      <c r="B12" s="24">
        <f>IF(AND('simulatore tasse'!C13&gt;30000,'simulatore tasse'!C13&lt;65000),'simulatore tasse'!C13,0)</f>
        <v>45282.42</v>
      </c>
      <c r="C12" s="26">
        <f>IF(AND(B12&gt;30000,B12&lt;65000),((B12*0.035+280)*'simulatore tasse'!C11+280)*Foglio2!G2)</f>
        <v>2331.3731700000003</v>
      </c>
      <c r="D12"/>
      <c r="E12"/>
      <c r="F12"/>
    </row>
    <row r="13" spans="1:7" s="4" customFormat="1" ht="36.6" customHeight="1" thickBot="1" x14ac:dyDescent="0.25">
      <c r="A13" s="25" t="s">
        <v>72</v>
      </c>
      <c r="B13" s="24">
        <f>IF(AND('simulatore tasse'!C13&gt;=65000,'simulatore tasse'!C13&lt;70000),'simulatore tasse'!C13,0)</f>
        <v>0</v>
      </c>
      <c r="C13" s="26" t="b">
        <f>IF(AND(B13&gt;=65000,B13&lt;70000,'simulatore tasse'!C11=1),3150*Foglio2!G2,IF(AND(B13&gt;=65000,B13&lt;70000,'simulatore tasse'!C11=1.1),3400*Foglio2!G2,IF(AND(B13&gt;=65000,B13&lt;70000,'simulatore tasse'!C11=1.2),3650*Foglio2!G2)))</f>
        <v>0</v>
      </c>
      <c r="D13"/>
      <c r="E13"/>
      <c r="F13"/>
    </row>
    <row r="14" spans="1:7" s="4" customFormat="1" ht="36.6" customHeight="1" thickBot="1" x14ac:dyDescent="0.25">
      <c r="A14" s="25" t="s">
        <v>73</v>
      </c>
      <c r="B14" s="24">
        <f>IF('simulatore tasse'!C13&gt;=70000,1,0)</f>
        <v>0</v>
      </c>
      <c r="C14" s="26" t="b">
        <f>IF(AND(B14=1,'simulatore tasse'!C11=1),3300*Foglio2!G2,IF(AND(B14=1,'simulatore tasse'!C11=1.1),3550*Foglio2!G2,IF(AND(B14=1,'simulatore tasse'!C11=1.2),3800*Foglio2!G2)))</f>
        <v>0</v>
      </c>
      <c r="D14"/>
      <c r="E14"/>
      <c r="F14"/>
    </row>
  </sheetData>
  <dataValidations count="1">
    <dataValidation type="decimal" allowBlank="1" showErrorMessage="1" errorTitle="valore non valido" error="immettere un valore corretto per l'ISEEU" sqref="B10:B14">
      <formula1>0</formula1>
      <formula2>9999999999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11</vt:i4>
      </vt:variant>
    </vt:vector>
  </HeadingPairs>
  <TitlesOfParts>
    <vt:vector size="13" baseType="lpstr">
      <vt:lpstr>simulatore tasse</vt:lpstr>
      <vt:lpstr>Foglio2</vt:lpstr>
      <vt:lpstr>CONTRIBUTO</vt:lpstr>
      <vt:lpstr>CREDITI</vt:lpstr>
      <vt:lpstr>CT</vt:lpstr>
      <vt:lpstr>ISEEU</vt:lpstr>
      <vt:lpstr>KCDL</vt:lpstr>
      <vt:lpstr>nro_anni</vt:lpstr>
      <vt:lpstr>nro_fc</vt:lpstr>
      <vt:lpstr>SOGLIA</vt:lpstr>
      <vt:lpstr>Tipologia_CdL</vt:lpstr>
      <vt:lpstr>Vero_Falso</vt:lpstr>
      <vt:lpstr>VSOGLIA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Margaria Gabriella</dc:creator>
  <cp:lastModifiedBy>Cannone Vito</cp:lastModifiedBy>
  <dcterms:created xsi:type="dcterms:W3CDTF">2008-01-15T11:39:46Z</dcterms:created>
  <dcterms:modified xsi:type="dcterms:W3CDTF">2019-06-27T13:49:11Z</dcterms:modified>
</cp:coreProperties>
</file>